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<sst xmlns="http://schemas.openxmlformats.org/spreadsheetml/2006/main" count="50" uniqueCount="47">
  <si>
    <t>T206 2005 Exam Paper – Solutions to Calculations</t>
  </si>
  <si>
    <t>Question 2</t>
  </si>
  <si>
    <t>Plant type</t>
  </si>
  <si>
    <t>Electrical OP/ MW</t>
  </si>
  <si>
    <r>
      <t>Fuel Input/ t h</t>
    </r>
    <r>
      <rPr>
        <b/>
        <vertAlign val="superscript"/>
        <sz val="12"/>
        <rFont val="Times New Roman"/>
        <family val="1"/>
      </rPr>
      <t>-1</t>
    </r>
  </si>
  <si>
    <r>
      <t>Energy Content/ GJ t</t>
    </r>
    <r>
      <rPr>
        <b/>
        <vertAlign val="superscript"/>
        <sz val="12"/>
        <rFont val="Times New Roman"/>
        <family val="1"/>
      </rPr>
      <t>-1</t>
    </r>
  </si>
  <si>
    <t>Carbon released kg/Gj(t)</t>
  </si>
  <si>
    <t>Thermal Energy OP/ MW</t>
  </si>
  <si>
    <t>Efficiency</t>
  </si>
  <si>
    <t>Carbon released per Gj(e)</t>
  </si>
  <si>
    <t>Coal fired</t>
  </si>
  <si>
    <t>CCGT</t>
  </si>
  <si>
    <t>Question 5</t>
  </si>
  <si>
    <t>Mean Windspeed, Vm =</t>
  </si>
  <si>
    <r>
      <t>m s</t>
    </r>
    <r>
      <rPr>
        <vertAlign val="superscript"/>
        <sz val="12"/>
        <rFont val="Times New Roman"/>
        <family val="1"/>
      </rPr>
      <t>-1</t>
    </r>
  </si>
  <si>
    <t>Turbine diameter =</t>
  </si>
  <si>
    <t>m</t>
  </si>
  <si>
    <t>Swept area, At =</t>
  </si>
  <si>
    <r>
      <t>m</t>
    </r>
    <r>
      <rPr>
        <vertAlign val="superscript"/>
        <sz val="12"/>
        <rFont val="Times New Roman"/>
        <family val="1"/>
      </rPr>
      <t>2</t>
    </r>
  </si>
  <si>
    <t>Energy output =</t>
  </si>
  <si>
    <r>
      <t>kWh y</t>
    </r>
    <r>
      <rPr>
        <vertAlign val="superscript"/>
        <sz val="12"/>
        <rFont val="Times New Roman"/>
        <family val="1"/>
      </rPr>
      <t>-1</t>
    </r>
  </si>
  <si>
    <r>
      <t>1.02x10</t>
    </r>
    <r>
      <rPr>
        <b/>
        <vertAlign val="superscript"/>
        <sz val="12"/>
        <rFont val="Times New Roman"/>
        <family val="1"/>
      </rPr>
      <t>7</t>
    </r>
    <r>
      <rPr>
        <b/>
        <sz val="12"/>
        <rFont val="Times New Roman"/>
        <family val="1"/>
      </rPr>
      <t xml:space="preserve"> is approximately 10 million kWh</t>
    </r>
  </si>
  <si>
    <t>Hours per year  =</t>
  </si>
  <si>
    <t>Wind power input  =</t>
  </si>
  <si>
    <r>
      <t>W m</t>
    </r>
    <r>
      <rPr>
        <vertAlign val="superscript"/>
        <sz val="12"/>
        <rFont val="Times New Roman"/>
        <family val="1"/>
      </rPr>
      <t>-2</t>
    </r>
  </si>
  <si>
    <t>=</t>
  </si>
  <si>
    <r>
      <t>kW m</t>
    </r>
    <r>
      <rPr>
        <vertAlign val="superscript"/>
        <sz val="12"/>
        <rFont val="Times New Roman"/>
        <family val="1"/>
      </rPr>
      <t>-2</t>
    </r>
  </si>
  <si>
    <t>Annual Energy from wind =</t>
  </si>
  <si>
    <t>Turbine extracts</t>
  </si>
  <si>
    <t>of the energy in the wind.</t>
  </si>
  <si>
    <t>Question 6</t>
  </si>
  <si>
    <t>tidal stream</t>
  </si>
  <si>
    <t>Capital cost &amp; Annual Repayments</t>
  </si>
  <si>
    <t>Capital Cost per installed kW</t>
  </si>
  <si>
    <t>annual payment per £1000 capital cost</t>
  </si>
  <si>
    <t>capacity factor</t>
  </si>
  <si>
    <t>Hours per year</t>
  </si>
  <si>
    <t>Other costs (p per kWh electricity)</t>
  </si>
  <si>
    <t>Operation &amp; Maintenance costs</t>
  </si>
  <si>
    <t>Fuel cost</t>
  </si>
  <si>
    <t>Overall Costs</t>
  </si>
  <si>
    <t>Annual Capital Repayment per kW</t>
  </si>
  <si>
    <t>Annual Output (kWh/kW capacity)</t>
  </si>
  <si>
    <t>Annual Capital Repayment p per kWh</t>
  </si>
  <si>
    <t>Total cost per kWh of output</t>
  </si>
  <si>
    <t>Cost ratio tidal stream/CCGT</t>
  </si>
  <si>
    <t>i.e. Tidal stream costs about 50% more than CCGT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</si>
</sst>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0%"/>
    <numFmt numFmtId="167" formatCode="0.00E+00"/>
    <numFmt numFmtId="168" formatCode="0.0"/>
    <numFmt numFmtId="169" formatCode="[$£-809]#,##0;[RED]\-[$£-809]#,##0"/>
    <numFmt numFmtId="170" formatCode="0.00"/>
  </numFmts>
  <fonts count="6"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 horizontal="left" wrapText="1"/>
    </xf>
    <xf numFmtId="164" fontId="3" fillId="0" borderId="1" xfId="0" applyFont="1" applyBorder="1" applyAlignment="1">
      <alignment horizontal="center" wrapText="1"/>
    </xf>
    <xf numFmtId="164" fontId="1" fillId="0" borderId="2" xfId="0" applyFont="1" applyBorder="1" applyAlignment="1">
      <alignment/>
    </xf>
    <xf numFmtId="164" fontId="1" fillId="0" borderId="2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4" fontId="1" fillId="0" borderId="3" xfId="0" applyFont="1" applyBorder="1" applyAlignment="1">
      <alignment/>
    </xf>
    <xf numFmtId="164" fontId="1" fillId="0" borderId="3" xfId="0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164" fontId="1" fillId="0" borderId="4" xfId="0" applyFont="1" applyBorder="1" applyAlignment="1">
      <alignment/>
    </xf>
    <xf numFmtId="164" fontId="1" fillId="0" borderId="4" xfId="0" applyFont="1" applyBorder="1" applyAlignment="1">
      <alignment horizontal="center"/>
    </xf>
    <xf numFmtId="164" fontId="1" fillId="0" borderId="5" xfId="0" applyFont="1" applyBorder="1" applyAlignment="1">
      <alignment/>
    </xf>
    <xf numFmtId="164" fontId="1" fillId="0" borderId="6" xfId="0" applyFont="1" applyBorder="1" applyAlignment="1">
      <alignment/>
    </xf>
    <xf numFmtId="164" fontId="1" fillId="0" borderId="6" xfId="0" applyFont="1" applyBorder="1" applyAlignment="1">
      <alignment horizontal="center"/>
    </xf>
    <xf numFmtId="164" fontId="1" fillId="0" borderId="7" xfId="0" applyFont="1" applyBorder="1" applyAlignment="1">
      <alignment/>
    </xf>
    <xf numFmtId="165" fontId="1" fillId="0" borderId="6" xfId="0" applyNumberFormat="1" applyFont="1" applyBorder="1" applyAlignment="1">
      <alignment horizontal="center"/>
    </xf>
    <xf numFmtId="164" fontId="1" fillId="0" borderId="8" xfId="0" applyFont="1" applyBorder="1" applyAlignment="1">
      <alignment/>
    </xf>
    <xf numFmtId="167" fontId="1" fillId="0" borderId="8" xfId="0" applyNumberFormat="1" applyFont="1" applyBorder="1" applyAlignment="1">
      <alignment horizontal="center"/>
    </xf>
    <xf numFmtId="164" fontId="1" fillId="0" borderId="9" xfId="0" applyFont="1" applyBorder="1" applyAlignment="1">
      <alignment/>
    </xf>
    <xf numFmtId="164" fontId="1" fillId="0" borderId="10" xfId="0" applyFont="1" applyBorder="1" applyAlignment="1">
      <alignment/>
    </xf>
    <xf numFmtId="167" fontId="1" fillId="0" borderId="10" xfId="0" applyNumberFormat="1" applyFont="1" applyBorder="1" applyAlignment="1">
      <alignment horizontal="center"/>
    </xf>
    <xf numFmtId="164" fontId="3" fillId="0" borderId="0" xfId="0" applyFont="1" applyAlignment="1">
      <alignment/>
    </xf>
    <xf numFmtId="164" fontId="1" fillId="0" borderId="6" xfId="0" applyFont="1" applyBorder="1" applyAlignment="1">
      <alignment horizontal="right"/>
    </xf>
    <xf numFmtId="168" fontId="1" fillId="0" borderId="6" xfId="0" applyNumberFormat="1" applyFont="1" applyBorder="1" applyAlignment="1">
      <alignment horizontal="center"/>
    </xf>
    <xf numFmtId="164" fontId="3" fillId="0" borderId="0" xfId="0" applyFont="1" applyAlignment="1">
      <alignment horizontal="right"/>
    </xf>
    <xf numFmtId="166" fontId="3" fillId="0" borderId="0" xfId="0" applyNumberFormat="1" applyFont="1" applyAlignment="1">
      <alignment horizontal="center"/>
    </xf>
    <xf numFmtId="164" fontId="3" fillId="0" borderId="11" xfId="0" applyFont="1" applyBorder="1" applyAlignment="1">
      <alignment/>
    </xf>
    <xf numFmtId="164" fontId="1" fillId="0" borderId="12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3" fillId="0" borderId="4" xfId="0" applyFont="1" applyBorder="1" applyAlignment="1">
      <alignment/>
    </xf>
    <xf numFmtId="164" fontId="1" fillId="0" borderId="13" xfId="0" applyFont="1" applyBorder="1" applyAlignment="1">
      <alignment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4" fontId="3" fillId="0" borderId="6" xfId="0" applyFont="1" applyBorder="1" applyAlignment="1">
      <alignment/>
    </xf>
    <xf numFmtId="170" fontId="1" fillId="0" borderId="2" xfId="0" applyNumberFormat="1" applyFont="1" applyBorder="1" applyAlignment="1">
      <alignment horizontal="center"/>
    </xf>
    <xf numFmtId="170" fontId="1" fillId="0" borderId="3" xfId="0" applyNumberFormat="1" applyFont="1" applyBorder="1" applyAlignment="1">
      <alignment horizontal="center"/>
    </xf>
    <xf numFmtId="169" fontId="1" fillId="0" borderId="2" xfId="0" applyFont="1" applyBorder="1" applyAlignment="1">
      <alignment horizontal="center"/>
    </xf>
    <xf numFmtId="164" fontId="1" fillId="0" borderId="14" xfId="0" applyFont="1" applyBorder="1" applyAlignment="1">
      <alignment/>
    </xf>
    <xf numFmtId="164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25.421875" style="1" customWidth="1"/>
    <col min="2" max="16384" width="11.7109375" style="1" customWidth="1"/>
  </cols>
  <sheetData>
    <row r="1" ht="17.25">
      <c r="A1" s="2" t="s">
        <v>0</v>
      </c>
    </row>
    <row r="3" ht="15">
      <c r="A3" s="3" t="s">
        <v>1</v>
      </c>
    </row>
    <row r="4" spans="1:8" ht="43.5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</row>
    <row r="5" spans="1:8" ht="15">
      <c r="A5" s="6" t="s">
        <v>10</v>
      </c>
      <c r="B5" s="7">
        <v>100</v>
      </c>
      <c r="C5" s="7">
        <v>40</v>
      </c>
      <c r="D5" s="7">
        <v>26</v>
      </c>
      <c r="E5" s="7">
        <v>24</v>
      </c>
      <c r="F5" s="8">
        <f>C5*D5/3600*1000</f>
        <v>288.88888888888886</v>
      </c>
      <c r="G5" s="9">
        <f>B5/F5</f>
        <v>0.3461538461538462</v>
      </c>
      <c r="H5" s="8">
        <f>E5/G5</f>
        <v>69.33333333333333</v>
      </c>
    </row>
    <row r="6" spans="1:8" ht="15">
      <c r="A6" s="10" t="s">
        <v>11</v>
      </c>
      <c r="B6" s="11">
        <v>100</v>
      </c>
      <c r="C6" s="11">
        <v>14</v>
      </c>
      <c r="D6" s="11">
        <v>55</v>
      </c>
      <c r="E6" s="11">
        <v>14</v>
      </c>
      <c r="F6" s="12">
        <f>C6*D6/3600*1000</f>
        <v>213.88888888888889</v>
      </c>
      <c r="G6" s="13">
        <f>B6/F6</f>
        <v>0.4675324675324675</v>
      </c>
      <c r="H6" s="12">
        <f>E6/G6</f>
        <v>29.944444444444446</v>
      </c>
    </row>
    <row r="8" ht="15">
      <c r="A8" s="3" t="s">
        <v>12</v>
      </c>
    </row>
    <row r="9" spans="1:3" ht="15">
      <c r="A9" s="14" t="s">
        <v>13</v>
      </c>
      <c r="B9" s="15">
        <v>8.6</v>
      </c>
      <c r="C9" s="16" t="s">
        <v>14</v>
      </c>
    </row>
    <row r="10" spans="1:3" ht="15">
      <c r="A10" s="17" t="s">
        <v>15</v>
      </c>
      <c r="B10" s="18">
        <v>80</v>
      </c>
      <c r="C10" s="19" t="s">
        <v>16</v>
      </c>
    </row>
    <row r="11" spans="1:3" ht="15">
      <c r="A11" s="17" t="s">
        <v>17</v>
      </c>
      <c r="B11" s="20">
        <f>PI()*B10*80/4</f>
        <v>5026.548245743669</v>
      </c>
      <c r="C11" s="19" t="s">
        <v>18</v>
      </c>
    </row>
    <row r="12" spans="1:3" ht="15">
      <c r="A12" s="21" t="s">
        <v>19</v>
      </c>
      <c r="B12" s="22">
        <f>3.2*B9^3*B11</f>
        <v>10230931.747183152</v>
      </c>
      <c r="C12" s="23" t="s">
        <v>20</v>
      </c>
    </row>
    <row r="13" spans="1:3" ht="15">
      <c r="A13" s="24"/>
      <c r="B13" s="25"/>
      <c r="C13" s="24"/>
    </row>
    <row r="14" ht="15">
      <c r="A14" s="26" t="s">
        <v>21</v>
      </c>
    </row>
    <row r="15" ht="15">
      <c r="A15" s="26"/>
    </row>
    <row r="16" spans="1:3" ht="15">
      <c r="A16" s="14" t="s">
        <v>22</v>
      </c>
      <c r="B16" s="15">
        <f>24*365</f>
        <v>8760</v>
      </c>
      <c r="C16" s="16"/>
    </row>
    <row r="17" spans="1:3" ht="15">
      <c r="A17" s="17" t="s">
        <v>23</v>
      </c>
      <c r="B17" s="18">
        <v>800</v>
      </c>
      <c r="C17" s="19" t="s">
        <v>24</v>
      </c>
    </row>
    <row r="18" spans="1:3" ht="15">
      <c r="A18" s="27" t="s">
        <v>25</v>
      </c>
      <c r="B18" s="28">
        <f>B17/1000</f>
        <v>0.8</v>
      </c>
      <c r="C18" s="19" t="s">
        <v>26</v>
      </c>
    </row>
    <row r="19" spans="1:3" ht="15">
      <c r="A19" s="21" t="s">
        <v>27</v>
      </c>
      <c r="B19" s="22">
        <f>B18*B16*B11</f>
        <v>35226050.10617163</v>
      </c>
      <c r="C19" s="23" t="s">
        <v>20</v>
      </c>
    </row>
    <row r="21" spans="1:4" ht="15">
      <c r="A21" s="29" t="s">
        <v>28</v>
      </c>
      <c r="B21" s="30">
        <f>B12/B19</f>
        <v>0.29043652968036526</v>
      </c>
      <c r="C21" s="3" t="s">
        <v>29</v>
      </c>
      <c r="D21" s="3"/>
    </row>
    <row r="23" ht="15">
      <c r="A23" s="3" t="s">
        <v>30</v>
      </c>
    </row>
    <row r="24" spans="1:4" ht="15">
      <c r="A24" s="31" t="s">
        <v>2</v>
      </c>
      <c r="B24" s="32"/>
      <c r="C24" s="33" t="s">
        <v>11</v>
      </c>
      <c r="D24" s="33" t="s">
        <v>31</v>
      </c>
    </row>
    <row r="25" spans="1:4" ht="15">
      <c r="A25" s="34" t="s">
        <v>32</v>
      </c>
      <c r="B25" s="16"/>
      <c r="C25" s="35"/>
      <c r="D25" s="35"/>
    </row>
    <row r="26" spans="1:4" ht="15">
      <c r="A26" s="17" t="s">
        <v>33</v>
      </c>
      <c r="B26" s="19"/>
      <c r="C26" s="36">
        <v>300</v>
      </c>
      <c r="D26" s="36">
        <v>1200</v>
      </c>
    </row>
    <row r="27" spans="1:4" ht="15">
      <c r="A27" s="21" t="s">
        <v>34</v>
      </c>
      <c r="B27" s="23"/>
      <c r="C27" s="37">
        <v>102</v>
      </c>
      <c r="D27" s="37">
        <v>102</v>
      </c>
    </row>
    <row r="28" spans="1:4" ht="15">
      <c r="A28" s="14" t="s">
        <v>35</v>
      </c>
      <c r="B28" s="16"/>
      <c r="C28" s="9">
        <v>0.8</v>
      </c>
      <c r="D28" s="9">
        <v>0.4</v>
      </c>
    </row>
    <row r="29" spans="1:4" ht="15">
      <c r="A29" s="21" t="s">
        <v>36</v>
      </c>
      <c r="B29" s="23"/>
      <c r="C29" s="11">
        <v>8760</v>
      </c>
      <c r="D29" s="11">
        <v>8760</v>
      </c>
    </row>
    <row r="30" spans="1:4" ht="15">
      <c r="A30" s="38" t="s">
        <v>37</v>
      </c>
      <c r="B30" s="19"/>
      <c r="C30" s="6"/>
      <c r="D30" s="6"/>
    </row>
    <row r="31" spans="1:4" ht="15">
      <c r="A31" s="17" t="s">
        <v>38</v>
      </c>
      <c r="B31" s="19"/>
      <c r="C31" s="39">
        <v>0.30000000000000004</v>
      </c>
      <c r="D31" s="39">
        <v>1</v>
      </c>
    </row>
    <row r="32" spans="1:4" ht="15">
      <c r="A32" s="21" t="s">
        <v>39</v>
      </c>
      <c r="B32" s="23"/>
      <c r="C32" s="40">
        <v>2.2</v>
      </c>
      <c r="D32" s="40">
        <v>0</v>
      </c>
    </row>
    <row r="33" spans="1:4" ht="15">
      <c r="A33" s="34" t="s">
        <v>40</v>
      </c>
      <c r="B33" s="24"/>
      <c r="C33" s="35"/>
      <c r="D33" s="35"/>
    </row>
    <row r="34" spans="1:4" ht="15">
      <c r="A34" s="17" t="s">
        <v>41</v>
      </c>
      <c r="C34" s="41">
        <f>C27*C26/1000</f>
        <v>30.6</v>
      </c>
      <c r="D34" s="41">
        <f>D27*D26/1000</f>
        <v>122.4</v>
      </c>
    </row>
    <row r="35" spans="1:4" ht="15">
      <c r="A35" s="17" t="s">
        <v>42</v>
      </c>
      <c r="C35" s="7">
        <f>C29*C28</f>
        <v>7008</v>
      </c>
      <c r="D35" s="7">
        <f>D29*D28</f>
        <v>3504</v>
      </c>
    </row>
    <row r="36" spans="1:4" ht="15">
      <c r="A36" s="17" t="s">
        <v>43</v>
      </c>
      <c r="C36" s="39">
        <f>C34/C35*100</f>
        <v>0.4366438356164384</v>
      </c>
      <c r="D36" s="39">
        <f>D34/D35*100</f>
        <v>3.493150684931507</v>
      </c>
    </row>
    <row r="37" spans="1:4" ht="15">
      <c r="A37" s="21" t="s">
        <v>44</v>
      </c>
      <c r="B37" s="42"/>
      <c r="C37" s="11">
        <f>C31+C32+C36</f>
        <v>2.9366438356164384</v>
      </c>
      <c r="D37" s="11">
        <f>D31+D32+D36</f>
        <v>4.493150684931507</v>
      </c>
    </row>
    <row r="38" spans="1:3" ht="15">
      <c r="A38"/>
      <c r="B38"/>
      <c r="C38"/>
    </row>
    <row r="39" spans="1:3" ht="15">
      <c r="A39" s="1" t="s">
        <v>45</v>
      </c>
      <c r="C39" s="43">
        <f>D37/C37</f>
        <v>1.5300291545189504</v>
      </c>
    </row>
    <row r="40" spans="1:3" ht="15">
      <c r="A40" s="3" t="s">
        <v>46</v>
      </c>
      <c r="B40" s="3"/>
      <c r="C40" s="3"/>
    </row>
  </sheetData>
  <printOptions horizontalCentered="1"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 horizontalCentered="1"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 horizontalCentered="1"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Walker Geoff</dc:creator>
  <cp:keywords/>
  <dc:description/>
  <cp:lastModifiedBy>Walker Geoff</cp:lastModifiedBy>
  <cp:lastPrinted>1601-01-01T00:02:05Z</cp:lastPrinted>
  <dcterms:created xsi:type="dcterms:W3CDTF">2007-09-14T15:55:40Z</dcterms:created>
  <dcterms:modified xsi:type="dcterms:W3CDTF">2007-09-14T16:53:35Z</dcterms:modified>
  <cp:category/>
  <cp:version/>
  <cp:contentType/>
  <cp:contentStatus/>
  <cp:revision>9</cp:revision>
</cp:coreProperties>
</file>